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mplacement - aout 2019\Examen ICA ADB 2020 Version 3\Corrigé\2ADB ICA EXAMEN 2020\Produits\Affiches films\"/>
    </mc:Choice>
  </mc:AlternateContent>
  <xr:revisionPtr revIDLastSave="0" documentId="13_ncr:1_{50A98A85-4D9D-4BBD-BA8A-2C0D49DD2FA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Ventes mai" sheetId="1" r:id="rId1"/>
    <sheet name="Graphique quantité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6" i="1" l="1"/>
  <c r="D32" i="1" l="1"/>
  <c r="D33" i="1"/>
  <c r="D31" i="1"/>
  <c r="J26" i="1"/>
  <c r="J13" i="1"/>
  <c r="J16" i="1"/>
  <c r="J7" i="1"/>
  <c r="J8" i="1"/>
  <c r="J9" i="1"/>
  <c r="K9" i="1" s="1"/>
  <c r="J10" i="1"/>
  <c r="J11" i="1"/>
  <c r="J28" i="1"/>
  <c r="J12" i="1"/>
  <c r="K12" i="1" s="1"/>
  <c r="J14" i="1"/>
  <c r="J15" i="1"/>
  <c r="J17" i="1"/>
  <c r="J19" i="1"/>
  <c r="K19" i="1" s="1"/>
  <c r="J20" i="1"/>
  <c r="J21" i="1"/>
  <c r="J22" i="1"/>
  <c r="J23" i="1"/>
  <c r="J24" i="1"/>
  <c r="J25" i="1"/>
  <c r="J27" i="1"/>
  <c r="J18" i="1"/>
  <c r="K18" i="1" s="1"/>
  <c r="K22" i="1" l="1"/>
  <c r="L22" i="1" s="1"/>
  <c r="K28" i="1"/>
  <c r="L28" i="1" s="1"/>
  <c r="K26" i="1"/>
  <c r="L26" i="1" s="1"/>
  <c r="K27" i="1"/>
  <c r="L27" i="1" s="1"/>
  <c r="K17" i="1"/>
  <c r="L17" i="1" s="1"/>
  <c r="K8" i="1"/>
  <c r="L8" i="1" s="1"/>
  <c r="L9" i="1"/>
  <c r="L18" i="1"/>
  <c r="L19" i="1"/>
  <c r="L12" i="1"/>
  <c r="K23" i="1"/>
  <c r="L23" i="1" s="1"/>
  <c r="K13" i="1"/>
  <c r="L13" i="1" s="1"/>
  <c r="K25" i="1"/>
  <c r="L25" i="1" s="1"/>
  <c r="K21" i="1"/>
  <c r="L21" i="1" s="1"/>
  <c r="K15" i="1"/>
  <c r="L15" i="1" s="1"/>
  <c r="K11" i="1"/>
  <c r="L11" i="1" s="1"/>
  <c r="K7" i="1"/>
  <c r="L7" i="1" s="1"/>
  <c r="K24" i="1"/>
  <c r="L24" i="1" s="1"/>
  <c r="K20" i="1"/>
  <c r="L20" i="1" s="1"/>
  <c r="K14" i="1"/>
  <c r="L14" i="1" s="1"/>
  <c r="K10" i="1"/>
  <c r="L10" i="1" s="1"/>
  <c r="K16" i="1"/>
  <c r="L16" i="1" s="1"/>
  <c r="D35" i="1" l="1"/>
  <c r="D34" i="1"/>
</calcChain>
</file>

<file path=xl/sharedStrings.xml><?xml version="1.0" encoding="utf-8"?>
<sst xmlns="http://schemas.openxmlformats.org/spreadsheetml/2006/main" count="109" uniqueCount="84">
  <si>
    <t>Forrest Gump</t>
  </si>
  <si>
    <t>Robert Zemeckis</t>
  </si>
  <si>
    <t>Drame</t>
  </si>
  <si>
    <t>La vie est belle</t>
  </si>
  <si>
    <t>Frank Capra</t>
  </si>
  <si>
    <t>Big</t>
  </si>
  <si>
    <t>Penny Marshall</t>
  </si>
  <si>
    <t>Comédie</t>
  </si>
  <si>
    <t>Fenêtre sur cour</t>
  </si>
  <si>
    <t>Alfred Hitchcock</t>
  </si>
  <si>
    <t>Suspense</t>
  </si>
  <si>
    <t>N°</t>
  </si>
  <si>
    <t>ANNEE</t>
  </si>
  <si>
    <t>TITRE</t>
  </si>
  <si>
    <t>REALISATEUR</t>
  </si>
  <si>
    <t>GENRE</t>
  </si>
  <si>
    <t>PRIX</t>
  </si>
  <si>
    <t>QUANTITE VENDUE</t>
  </si>
  <si>
    <t>PRIX HT (AVEC LA LIVRAISON)</t>
  </si>
  <si>
    <t>TVA</t>
  </si>
  <si>
    <t>PRIX TTC</t>
  </si>
  <si>
    <t>3 hommes et un couffin</t>
  </si>
  <si>
    <t>Alice</t>
  </si>
  <si>
    <t>Woody Allen</t>
  </si>
  <si>
    <t>Aliens le retour</t>
  </si>
  <si>
    <t>Always</t>
  </si>
  <si>
    <t>American Gigolo</t>
  </si>
  <si>
    <t>Niagara</t>
  </si>
  <si>
    <t>Barry Lyndon</t>
  </si>
  <si>
    <t>Danse avec les loups</t>
  </si>
  <si>
    <t>Des hommes et des dieux</t>
  </si>
  <si>
    <t>Flic ou voyou</t>
  </si>
  <si>
    <t>Funny girl</t>
  </si>
  <si>
    <t>In bed with Madonna</t>
  </si>
  <si>
    <t>Independence day</t>
  </si>
  <si>
    <t>La Bamba</t>
  </si>
  <si>
    <t>La chambre du fils</t>
  </si>
  <si>
    <t>La dolce vita</t>
  </si>
  <si>
    <t>La plage</t>
  </si>
  <si>
    <t>VENTE D'AFFICHES</t>
  </si>
  <si>
    <t>Coline Serreau</t>
  </si>
  <si>
    <t>James Cameron</t>
  </si>
  <si>
    <t>Steven Spielberg</t>
  </si>
  <si>
    <t>Paul Schrader</t>
  </si>
  <si>
    <t>Henry Hathaway</t>
  </si>
  <si>
    <t>Stanley Kubrick</t>
  </si>
  <si>
    <t>Kevin Costner</t>
  </si>
  <si>
    <t>Xavier Beauvois</t>
  </si>
  <si>
    <t>Georges Lautner</t>
  </si>
  <si>
    <t>William Wyler</t>
  </si>
  <si>
    <t>Alek Keshishian</t>
  </si>
  <si>
    <t>Roland Emmerich</t>
  </si>
  <si>
    <t>Luis Valdez</t>
  </si>
  <si>
    <t>Nanni Moretti</t>
  </si>
  <si>
    <t>Federico Fellini</t>
  </si>
  <si>
    <t>Danny Boyle</t>
  </si>
  <si>
    <t>Le prince des marées</t>
  </si>
  <si>
    <t>Barbra Streisand</t>
  </si>
  <si>
    <t>Comédie dramatique</t>
  </si>
  <si>
    <t>Docudrame</t>
  </si>
  <si>
    <t>Science-fiction</t>
  </si>
  <si>
    <t>Rockumentaire</t>
  </si>
  <si>
    <t>Comédie musicale</t>
  </si>
  <si>
    <t>Thriller</t>
  </si>
  <si>
    <t>Drame/Epic Western</t>
  </si>
  <si>
    <t>Drame/Thriller</t>
  </si>
  <si>
    <t>Fantaisie</t>
  </si>
  <si>
    <t>FORMAT</t>
  </si>
  <si>
    <t>120 x 160 cm en noir et blanc</t>
  </si>
  <si>
    <t>120 x 160 cm colorée</t>
  </si>
  <si>
    <t>110 x 170 cm colorée</t>
  </si>
  <si>
    <t>140 x 160 cm colorée</t>
  </si>
  <si>
    <t>100 x 160 cm colorée</t>
  </si>
  <si>
    <t>120 x1 60 cm en noir et blanc</t>
  </si>
  <si>
    <t>200 x 160 cm en noir et blanc</t>
  </si>
  <si>
    <t>160 x 160 cm en noir et blanc</t>
  </si>
  <si>
    <t>Frais de livraison pour une affiche</t>
  </si>
  <si>
    <t>Nombre d'affiches vendues</t>
  </si>
  <si>
    <t>Chiffre d'affaires mois de mai</t>
  </si>
  <si>
    <t>Vente la plus élevée</t>
  </si>
  <si>
    <t>Nombre de titres d'affiches existants</t>
  </si>
  <si>
    <t>Nombre de titres d'affiches de Drame</t>
  </si>
  <si>
    <t>Date du jour</t>
  </si>
  <si>
    <t>PRIX DU CADRE PAR AFFICHE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</si>
</sst>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 &quot;CHF&quot;\ * #,##0.00_ ;_ &quot;CHF&quot;\ * \-#,##0.00_ ;_ &quot;CHF&quot;\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0"/>
      <name val="Calibri"/>
      <family val="2"/>
      <scheme val="minor"/>
    </font>
    <font>
      <b/>
      <sz val="30"/>
      <color rgb="FFFFFF0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149967955565050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>
      <alignment horizontal="left" vertical="center" wrapText="1" indent="1"/>
    </xf>
  </cellStyleXfs>
  <cellXfs count="16">
    <xf numFmtId="0" fontId="0" fillId="0" borderId="0" xfId="0"/>
    <xf numFmtId="0" fontId="3" fillId="0" borderId="0" xfId="0" applyFont="1"/>
    <xf numFmtId="0" fontId="3" fillId="0" borderId="1" xfId="0" applyFont="1" applyBorder="1"/>
    <xf numFmtId="9" fontId="3" fillId="0" borderId="1" xfId="0" applyNumberFormat="1" applyFont="1" applyBorder="1"/>
    <xf numFmtId="0" fontId="4" fillId="4" borderId="1" xfId="0" applyFont="1" applyFill="1" applyBorder="1" applyAlignment="1">
      <alignment horizontal="center" vertical="center" wrapText="1"/>
    </xf>
    <xf numFmtId="4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/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5" fillId="3" borderId="1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</cellXfs>
  <cellStyles count="2">
    <cellStyle name="Acteurs" xfId="1" xr:uid="{00000000-0005-0000-0000-000000000000}"/>
    <cellStyle name="Normal" xfId="0" builtinId="0"/>
  </cellStyles>
  <dxfs count="1"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CH"/>
              <a:t>Nombre d'affiches vendues</a:t>
            </a:r>
            <a:r>
              <a:rPr lang="fr-CH" baseline="0"/>
              <a:t> par film</a:t>
            </a:r>
            <a:endParaRPr lang="fr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'Ventes mai'!$I$6</c:f>
              <c:strCache>
                <c:ptCount val="1"/>
                <c:pt idx="0">
                  <c:v>QUANTITE VENDUE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'Ventes mai'!$C$7:$C$28</c:f>
              <c:strCache>
                <c:ptCount val="22"/>
                <c:pt idx="0">
                  <c:v>3 hommes et un couffin</c:v>
                </c:pt>
                <c:pt idx="1">
                  <c:v>Alice</c:v>
                </c:pt>
                <c:pt idx="2">
                  <c:v>Aliens le retour</c:v>
                </c:pt>
                <c:pt idx="3">
                  <c:v>Always</c:v>
                </c:pt>
                <c:pt idx="4">
                  <c:v>American Gigolo</c:v>
                </c:pt>
                <c:pt idx="5">
                  <c:v>Barry Lyndon</c:v>
                </c:pt>
                <c:pt idx="6">
                  <c:v>Big</c:v>
                </c:pt>
                <c:pt idx="7">
                  <c:v>Danse avec les loups</c:v>
                </c:pt>
                <c:pt idx="8">
                  <c:v>Des hommes et des dieux</c:v>
                </c:pt>
                <c:pt idx="9">
                  <c:v>Fenêtre sur cour</c:v>
                </c:pt>
                <c:pt idx="10">
                  <c:v>Flic ou voyou</c:v>
                </c:pt>
                <c:pt idx="11">
                  <c:v>Forrest Gump</c:v>
                </c:pt>
                <c:pt idx="12">
                  <c:v>Funny girl</c:v>
                </c:pt>
                <c:pt idx="13">
                  <c:v>In bed with Madonna</c:v>
                </c:pt>
                <c:pt idx="14">
                  <c:v>Independence day</c:v>
                </c:pt>
                <c:pt idx="15">
                  <c:v>La Bamba</c:v>
                </c:pt>
                <c:pt idx="16">
                  <c:v>La chambre du fils</c:v>
                </c:pt>
                <c:pt idx="17">
                  <c:v>La dolce vita</c:v>
                </c:pt>
                <c:pt idx="18">
                  <c:v>La plage</c:v>
                </c:pt>
                <c:pt idx="19">
                  <c:v>La vie est belle</c:v>
                </c:pt>
                <c:pt idx="20">
                  <c:v>Le prince des marées</c:v>
                </c:pt>
                <c:pt idx="21">
                  <c:v>Niagara</c:v>
                </c:pt>
              </c:strCache>
            </c:strRef>
          </c:cat>
          <c:val>
            <c:numRef>
              <c:f>'Ventes mai'!$I$7:$I$28</c:f>
              <c:numCache>
                <c:formatCode>General</c:formatCode>
                <c:ptCount val="22"/>
                <c:pt idx="0">
                  <c:v>8</c:v>
                </c:pt>
                <c:pt idx="1">
                  <c:v>5</c:v>
                </c:pt>
                <c:pt idx="2">
                  <c:v>4</c:v>
                </c:pt>
                <c:pt idx="3">
                  <c:v>6</c:v>
                </c:pt>
                <c:pt idx="4">
                  <c:v>2</c:v>
                </c:pt>
                <c:pt idx="5">
                  <c:v>7</c:v>
                </c:pt>
                <c:pt idx="6">
                  <c:v>2</c:v>
                </c:pt>
                <c:pt idx="7">
                  <c:v>3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3</c:v>
                </c:pt>
                <c:pt idx="12">
                  <c:v>5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3</c:v>
                </c:pt>
                <c:pt idx="2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C4-44E6-837D-10BBBC550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44008384"/>
        <c:axId val="644009040"/>
      </c:barChart>
      <c:catAx>
        <c:axId val="644008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4009040"/>
        <c:crosses val="autoZero"/>
        <c:auto val="1"/>
        <c:lblAlgn val="ctr"/>
        <c:lblOffset val="100"/>
        <c:noMultiLvlLbl val="0"/>
      </c:catAx>
      <c:valAx>
        <c:axId val="64400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CH"/>
                  <a:t>Quantité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440083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2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2F5FE62-887C-4E15-BDB9-E2254864091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6"/>
  <sheetViews>
    <sheetView tabSelected="1" zoomScaleNormal="100" workbookViewId="0">
      <selection activeCell="E5" sqref="E5"/>
    </sheetView>
  </sheetViews>
  <sheetFormatPr baseColWidth="10" defaultRowHeight="17.25" x14ac:dyDescent="0.3"/>
  <cols>
    <col min="1" max="1" width="6.28515625" style="1" customWidth="1"/>
    <col min="2" max="2" width="9.140625" style="1" customWidth="1"/>
    <col min="3" max="3" width="27" style="1" bestFit="1" customWidth="1"/>
    <col min="4" max="4" width="18.85546875" style="1" bestFit="1" customWidth="1"/>
    <col min="5" max="5" width="22.42578125" style="1" bestFit="1" customWidth="1"/>
    <col min="6" max="6" width="31.140625" style="1" bestFit="1" customWidth="1"/>
    <col min="7" max="7" width="12.7109375" style="1" bestFit="1" customWidth="1"/>
    <col min="8" max="8" width="14.28515625" style="1" bestFit="1" customWidth="1"/>
    <col min="9" max="9" width="17.85546875" style="1" bestFit="1" customWidth="1"/>
    <col min="10" max="10" width="21.7109375" style="1" customWidth="1"/>
    <col min="11" max="11" width="12.7109375" style="1" bestFit="1" customWidth="1"/>
    <col min="12" max="12" width="14" style="1" bestFit="1" customWidth="1"/>
    <col min="13" max="16384" width="11.42578125" style="1"/>
  </cols>
  <sheetData>
    <row r="1" spans="1:12" ht="39" x14ac:dyDescent="0.6">
      <c r="A1" s="12" t="s">
        <v>39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3" spans="1:12" ht="32.25" customHeight="1" x14ac:dyDescent="0.3">
      <c r="A3" s="13" t="s">
        <v>76</v>
      </c>
      <c r="B3" s="14"/>
      <c r="C3" s="15"/>
      <c r="D3" s="5">
        <v>10</v>
      </c>
    </row>
    <row r="4" spans="1:12" x14ac:dyDescent="0.3">
      <c r="A4" s="13" t="s">
        <v>19</v>
      </c>
      <c r="B4" s="14"/>
      <c r="C4" s="15"/>
      <c r="D4" s="3">
        <v>0.08</v>
      </c>
    </row>
    <row r="6" spans="1:12" ht="60.75" customHeight="1" x14ac:dyDescent="0.3">
      <c r="A6" s="4" t="s">
        <v>11</v>
      </c>
      <c r="B6" s="4" t="s">
        <v>12</v>
      </c>
      <c r="C6" s="4" t="s">
        <v>13</v>
      </c>
      <c r="D6" s="4" t="s">
        <v>14</v>
      </c>
      <c r="E6" s="4" t="s">
        <v>15</v>
      </c>
      <c r="F6" s="4" t="s">
        <v>67</v>
      </c>
      <c r="G6" s="4" t="s">
        <v>16</v>
      </c>
      <c r="H6" s="4" t="s">
        <v>83</v>
      </c>
      <c r="I6" s="4" t="s">
        <v>17</v>
      </c>
      <c r="J6" s="4" t="s">
        <v>18</v>
      </c>
      <c r="K6" s="4" t="s">
        <v>19</v>
      </c>
      <c r="L6" s="4" t="s">
        <v>20</v>
      </c>
    </row>
    <row r="7" spans="1:12" x14ac:dyDescent="0.3">
      <c r="A7" s="2">
        <v>54</v>
      </c>
      <c r="B7" s="2">
        <v>1985</v>
      </c>
      <c r="C7" s="2" t="s">
        <v>21</v>
      </c>
      <c r="D7" s="2" t="s">
        <v>40</v>
      </c>
      <c r="E7" s="2" t="s">
        <v>7</v>
      </c>
      <c r="F7" s="2" t="s">
        <v>72</v>
      </c>
      <c r="G7" s="5">
        <v>40</v>
      </c>
      <c r="H7" s="5">
        <v>20</v>
      </c>
      <c r="I7" s="6">
        <v>8</v>
      </c>
      <c r="J7" s="5">
        <f t="shared" ref="J7:J28" si="0">G7*I7+H7*I7+$D$3*I7</f>
        <v>560</v>
      </c>
      <c r="K7" s="5">
        <f t="shared" ref="K7:K28" si="1">J7*$D$4</f>
        <v>44.800000000000004</v>
      </c>
      <c r="L7" s="5">
        <f t="shared" ref="L7:L28" si="2">MROUND(SUM(J7:K7),0.05)</f>
        <v>604.80000000000007</v>
      </c>
    </row>
    <row r="8" spans="1:12" x14ac:dyDescent="0.3">
      <c r="A8" s="2">
        <v>7</v>
      </c>
      <c r="B8" s="2">
        <v>1990</v>
      </c>
      <c r="C8" s="2" t="s">
        <v>22</v>
      </c>
      <c r="D8" s="2" t="s">
        <v>23</v>
      </c>
      <c r="E8" s="2" t="s">
        <v>66</v>
      </c>
      <c r="F8" s="2" t="s">
        <v>70</v>
      </c>
      <c r="G8" s="5">
        <v>55</v>
      </c>
      <c r="H8" s="5">
        <v>15</v>
      </c>
      <c r="I8" s="6">
        <v>5</v>
      </c>
      <c r="J8" s="5">
        <f t="shared" si="0"/>
        <v>400</v>
      </c>
      <c r="K8" s="5">
        <f t="shared" si="1"/>
        <v>32</v>
      </c>
      <c r="L8" s="5">
        <f t="shared" si="2"/>
        <v>432</v>
      </c>
    </row>
    <row r="9" spans="1:12" x14ac:dyDescent="0.3">
      <c r="A9" s="2">
        <v>67</v>
      </c>
      <c r="B9" s="2">
        <v>1986</v>
      </c>
      <c r="C9" s="2" t="s">
        <v>24</v>
      </c>
      <c r="D9" s="2" t="s">
        <v>41</v>
      </c>
      <c r="E9" s="2" t="s">
        <v>60</v>
      </c>
      <c r="F9" s="2" t="s">
        <v>72</v>
      </c>
      <c r="G9" s="5">
        <v>40</v>
      </c>
      <c r="H9" s="5">
        <v>10</v>
      </c>
      <c r="I9" s="6">
        <v>4</v>
      </c>
      <c r="J9" s="5">
        <f t="shared" si="0"/>
        <v>240</v>
      </c>
      <c r="K9" s="5">
        <f t="shared" si="1"/>
        <v>19.2</v>
      </c>
      <c r="L9" s="5">
        <f t="shared" si="2"/>
        <v>259.2</v>
      </c>
    </row>
    <row r="10" spans="1:12" x14ac:dyDescent="0.3">
      <c r="A10" s="2">
        <v>60</v>
      </c>
      <c r="B10" s="2">
        <v>1989</v>
      </c>
      <c r="C10" s="2" t="s">
        <v>25</v>
      </c>
      <c r="D10" s="2" t="s">
        <v>42</v>
      </c>
      <c r="E10" s="2" t="s">
        <v>66</v>
      </c>
      <c r="F10" s="2" t="s">
        <v>70</v>
      </c>
      <c r="G10" s="5">
        <v>36</v>
      </c>
      <c r="H10" s="5">
        <v>25</v>
      </c>
      <c r="I10" s="6">
        <v>6</v>
      </c>
      <c r="J10" s="5">
        <f t="shared" si="0"/>
        <v>426</v>
      </c>
      <c r="K10" s="5">
        <f t="shared" si="1"/>
        <v>34.08</v>
      </c>
      <c r="L10" s="5">
        <f t="shared" si="2"/>
        <v>460.1</v>
      </c>
    </row>
    <row r="11" spans="1:12" x14ac:dyDescent="0.3">
      <c r="A11" s="2">
        <v>59</v>
      </c>
      <c r="B11" s="2">
        <v>1980</v>
      </c>
      <c r="C11" s="2" t="s">
        <v>26</v>
      </c>
      <c r="D11" s="2" t="s">
        <v>43</v>
      </c>
      <c r="E11" s="2" t="s">
        <v>63</v>
      </c>
      <c r="F11" s="2" t="s">
        <v>73</v>
      </c>
      <c r="G11" s="5">
        <v>25</v>
      </c>
      <c r="H11" s="5">
        <v>10</v>
      </c>
      <c r="I11" s="6">
        <v>2</v>
      </c>
      <c r="J11" s="5">
        <f t="shared" si="0"/>
        <v>90</v>
      </c>
      <c r="K11" s="5">
        <f t="shared" si="1"/>
        <v>7.2</v>
      </c>
      <c r="L11" s="5">
        <f t="shared" si="2"/>
        <v>97.2</v>
      </c>
    </row>
    <row r="12" spans="1:12" x14ac:dyDescent="0.3">
      <c r="A12" s="2">
        <v>42</v>
      </c>
      <c r="B12" s="2">
        <v>1975</v>
      </c>
      <c r="C12" s="2" t="s">
        <v>28</v>
      </c>
      <c r="D12" s="2" t="s">
        <v>45</v>
      </c>
      <c r="E12" s="2" t="s">
        <v>58</v>
      </c>
      <c r="F12" s="2" t="s">
        <v>74</v>
      </c>
      <c r="G12" s="5">
        <v>30</v>
      </c>
      <c r="H12" s="5">
        <v>15</v>
      </c>
      <c r="I12" s="6">
        <v>7</v>
      </c>
      <c r="J12" s="5">
        <f t="shared" si="0"/>
        <v>385</v>
      </c>
      <c r="K12" s="5">
        <f t="shared" si="1"/>
        <v>30.8</v>
      </c>
      <c r="L12" s="5">
        <f t="shared" si="2"/>
        <v>415.8</v>
      </c>
    </row>
    <row r="13" spans="1:12" x14ac:dyDescent="0.3">
      <c r="A13" s="2">
        <v>22</v>
      </c>
      <c r="B13" s="2">
        <v>1988</v>
      </c>
      <c r="C13" s="2" t="s">
        <v>5</v>
      </c>
      <c r="D13" s="2" t="s">
        <v>6</v>
      </c>
      <c r="E13" s="2" t="s">
        <v>7</v>
      </c>
      <c r="F13" s="2" t="s">
        <v>70</v>
      </c>
      <c r="G13" s="5">
        <v>27</v>
      </c>
      <c r="H13" s="5">
        <v>10</v>
      </c>
      <c r="I13" s="6">
        <v>2</v>
      </c>
      <c r="J13" s="5">
        <f t="shared" si="0"/>
        <v>94</v>
      </c>
      <c r="K13" s="5">
        <f t="shared" si="1"/>
        <v>7.5200000000000005</v>
      </c>
      <c r="L13" s="5">
        <f t="shared" si="2"/>
        <v>101.5</v>
      </c>
    </row>
    <row r="14" spans="1:12" x14ac:dyDescent="0.3">
      <c r="A14" s="2">
        <v>98</v>
      </c>
      <c r="B14" s="2">
        <v>1990</v>
      </c>
      <c r="C14" s="2" t="s">
        <v>29</v>
      </c>
      <c r="D14" s="2" t="s">
        <v>46</v>
      </c>
      <c r="E14" s="2" t="s">
        <v>64</v>
      </c>
      <c r="F14" s="2" t="s">
        <v>72</v>
      </c>
      <c r="G14" s="5">
        <v>30</v>
      </c>
      <c r="H14" s="5">
        <v>30</v>
      </c>
      <c r="I14" s="6">
        <v>3</v>
      </c>
      <c r="J14" s="5">
        <f t="shared" si="0"/>
        <v>210</v>
      </c>
      <c r="K14" s="5">
        <f t="shared" si="1"/>
        <v>16.8</v>
      </c>
      <c r="L14" s="5">
        <f t="shared" si="2"/>
        <v>226.8</v>
      </c>
    </row>
    <row r="15" spans="1:12" x14ac:dyDescent="0.3">
      <c r="A15" s="2">
        <v>87</v>
      </c>
      <c r="B15" s="2">
        <v>2010</v>
      </c>
      <c r="C15" s="2" t="s">
        <v>30</v>
      </c>
      <c r="D15" s="2" t="s">
        <v>47</v>
      </c>
      <c r="E15" s="2" t="s">
        <v>2</v>
      </c>
      <c r="F15" s="2" t="s">
        <v>72</v>
      </c>
      <c r="G15" s="5">
        <v>50</v>
      </c>
      <c r="H15" s="5">
        <v>10</v>
      </c>
      <c r="I15" s="6">
        <v>2</v>
      </c>
      <c r="J15" s="5">
        <f t="shared" si="0"/>
        <v>140</v>
      </c>
      <c r="K15" s="5">
        <f t="shared" si="1"/>
        <v>11.200000000000001</v>
      </c>
      <c r="L15" s="5">
        <f t="shared" si="2"/>
        <v>151.20000000000002</v>
      </c>
    </row>
    <row r="16" spans="1:12" x14ac:dyDescent="0.3">
      <c r="A16" s="2">
        <v>23</v>
      </c>
      <c r="B16" s="2">
        <v>1954</v>
      </c>
      <c r="C16" s="2" t="s">
        <v>8</v>
      </c>
      <c r="D16" s="2" t="s">
        <v>9</v>
      </c>
      <c r="E16" s="2" t="s">
        <v>10</v>
      </c>
      <c r="F16" s="2" t="s">
        <v>71</v>
      </c>
      <c r="G16" s="5">
        <v>30</v>
      </c>
      <c r="H16" s="5">
        <v>30</v>
      </c>
      <c r="I16" s="6">
        <v>1</v>
      </c>
      <c r="J16" s="5">
        <f t="shared" si="0"/>
        <v>70</v>
      </c>
      <c r="K16" s="5">
        <f t="shared" si="1"/>
        <v>5.6000000000000005</v>
      </c>
      <c r="L16" s="5">
        <f t="shared" si="2"/>
        <v>75.600000000000009</v>
      </c>
    </row>
    <row r="17" spans="1:12" x14ac:dyDescent="0.3">
      <c r="A17" s="2">
        <v>6</v>
      </c>
      <c r="B17" s="2">
        <v>1979</v>
      </c>
      <c r="C17" s="2" t="s">
        <v>31</v>
      </c>
      <c r="D17" s="2" t="s">
        <v>48</v>
      </c>
      <c r="E17" s="2" t="s">
        <v>63</v>
      </c>
      <c r="F17" s="2" t="s">
        <v>72</v>
      </c>
      <c r="G17" s="5">
        <v>40</v>
      </c>
      <c r="H17" s="5">
        <v>10</v>
      </c>
      <c r="I17" s="6">
        <v>1</v>
      </c>
      <c r="J17" s="5">
        <f t="shared" si="0"/>
        <v>60</v>
      </c>
      <c r="K17" s="5">
        <f t="shared" si="1"/>
        <v>4.8</v>
      </c>
      <c r="L17" s="5">
        <f t="shared" si="2"/>
        <v>64.8</v>
      </c>
    </row>
    <row r="18" spans="1:12" x14ac:dyDescent="0.3">
      <c r="A18" s="2">
        <v>32</v>
      </c>
      <c r="B18" s="2">
        <v>1994</v>
      </c>
      <c r="C18" s="2" t="s">
        <v>0</v>
      </c>
      <c r="D18" s="2" t="s">
        <v>1</v>
      </c>
      <c r="E18" s="2" t="s">
        <v>2</v>
      </c>
      <c r="F18" s="2" t="s">
        <v>68</v>
      </c>
      <c r="G18" s="5">
        <v>50</v>
      </c>
      <c r="H18" s="5">
        <v>15</v>
      </c>
      <c r="I18" s="6">
        <v>3</v>
      </c>
      <c r="J18" s="5">
        <f t="shared" si="0"/>
        <v>225</v>
      </c>
      <c r="K18" s="5">
        <f t="shared" si="1"/>
        <v>18</v>
      </c>
      <c r="L18" s="5">
        <f t="shared" si="2"/>
        <v>243</v>
      </c>
    </row>
    <row r="19" spans="1:12" x14ac:dyDescent="0.3">
      <c r="A19" s="2">
        <v>34</v>
      </c>
      <c r="B19" s="2">
        <v>1968</v>
      </c>
      <c r="C19" s="2" t="s">
        <v>32</v>
      </c>
      <c r="D19" s="2" t="s">
        <v>49</v>
      </c>
      <c r="E19" s="2" t="s">
        <v>62</v>
      </c>
      <c r="F19" s="2" t="s">
        <v>72</v>
      </c>
      <c r="G19" s="5">
        <v>30</v>
      </c>
      <c r="H19" s="5">
        <v>15</v>
      </c>
      <c r="I19" s="6">
        <v>5</v>
      </c>
      <c r="J19" s="5">
        <f t="shared" si="0"/>
        <v>275</v>
      </c>
      <c r="K19" s="5">
        <f t="shared" si="1"/>
        <v>22</v>
      </c>
      <c r="L19" s="5">
        <f t="shared" si="2"/>
        <v>297</v>
      </c>
    </row>
    <row r="20" spans="1:12" x14ac:dyDescent="0.3">
      <c r="A20" s="2">
        <v>33</v>
      </c>
      <c r="B20" s="2">
        <v>1991</v>
      </c>
      <c r="C20" s="2" t="s">
        <v>33</v>
      </c>
      <c r="D20" s="2" t="s">
        <v>50</v>
      </c>
      <c r="E20" s="2" t="s">
        <v>61</v>
      </c>
      <c r="F20" s="2" t="s">
        <v>74</v>
      </c>
      <c r="G20" s="5">
        <v>60</v>
      </c>
      <c r="H20" s="5">
        <v>20</v>
      </c>
      <c r="I20" s="6">
        <v>1</v>
      </c>
      <c r="J20" s="5">
        <f t="shared" si="0"/>
        <v>90</v>
      </c>
      <c r="K20" s="5">
        <f t="shared" si="1"/>
        <v>7.2</v>
      </c>
      <c r="L20" s="5">
        <f t="shared" si="2"/>
        <v>97.2</v>
      </c>
    </row>
    <row r="21" spans="1:12" x14ac:dyDescent="0.3">
      <c r="A21" s="2">
        <v>16</v>
      </c>
      <c r="B21" s="2">
        <v>1996</v>
      </c>
      <c r="C21" s="2" t="s">
        <v>34</v>
      </c>
      <c r="D21" s="2" t="s">
        <v>51</v>
      </c>
      <c r="E21" s="2" t="s">
        <v>60</v>
      </c>
      <c r="F21" s="2" t="s">
        <v>75</v>
      </c>
      <c r="G21" s="5">
        <v>55</v>
      </c>
      <c r="H21" s="5">
        <v>15</v>
      </c>
      <c r="I21" s="6">
        <v>2</v>
      </c>
      <c r="J21" s="5">
        <f t="shared" si="0"/>
        <v>160</v>
      </c>
      <c r="K21" s="5">
        <f t="shared" si="1"/>
        <v>12.8</v>
      </c>
      <c r="L21" s="5">
        <f t="shared" si="2"/>
        <v>172.8</v>
      </c>
    </row>
    <row r="22" spans="1:12" x14ac:dyDescent="0.3">
      <c r="A22" s="2">
        <v>95</v>
      </c>
      <c r="B22" s="2">
        <v>1987</v>
      </c>
      <c r="C22" s="2" t="s">
        <v>35</v>
      </c>
      <c r="D22" s="2" t="s">
        <v>52</v>
      </c>
      <c r="E22" s="2" t="s">
        <v>59</v>
      </c>
      <c r="F22" s="2" t="s">
        <v>68</v>
      </c>
      <c r="G22" s="5">
        <v>40</v>
      </c>
      <c r="H22" s="5">
        <v>25</v>
      </c>
      <c r="I22" s="6">
        <v>2</v>
      </c>
      <c r="J22" s="5">
        <f t="shared" si="0"/>
        <v>150</v>
      </c>
      <c r="K22" s="5">
        <f t="shared" si="1"/>
        <v>12</v>
      </c>
      <c r="L22" s="5">
        <f t="shared" si="2"/>
        <v>162</v>
      </c>
    </row>
    <row r="23" spans="1:12" x14ac:dyDescent="0.3">
      <c r="A23" s="2">
        <v>79</v>
      </c>
      <c r="B23" s="2">
        <v>2001</v>
      </c>
      <c r="C23" s="2" t="s">
        <v>36</v>
      </c>
      <c r="D23" s="2" t="s">
        <v>53</v>
      </c>
      <c r="E23" s="2" t="s">
        <v>2</v>
      </c>
      <c r="F23" s="2" t="s">
        <v>72</v>
      </c>
      <c r="G23" s="5">
        <v>45</v>
      </c>
      <c r="H23" s="5">
        <v>30</v>
      </c>
      <c r="I23" s="6">
        <v>5</v>
      </c>
      <c r="J23" s="5">
        <f t="shared" si="0"/>
        <v>425</v>
      </c>
      <c r="K23" s="5">
        <f t="shared" si="1"/>
        <v>34</v>
      </c>
      <c r="L23" s="5">
        <f t="shared" si="2"/>
        <v>459</v>
      </c>
    </row>
    <row r="24" spans="1:12" x14ac:dyDescent="0.3">
      <c r="A24" s="2">
        <v>38</v>
      </c>
      <c r="B24" s="2">
        <v>1997</v>
      </c>
      <c r="C24" s="2" t="s">
        <v>37</v>
      </c>
      <c r="D24" s="2" t="s">
        <v>54</v>
      </c>
      <c r="E24" s="2" t="s">
        <v>58</v>
      </c>
      <c r="F24" s="2" t="s">
        <v>72</v>
      </c>
      <c r="G24" s="5">
        <v>30</v>
      </c>
      <c r="H24" s="5">
        <v>15</v>
      </c>
      <c r="I24" s="6">
        <v>4</v>
      </c>
      <c r="J24" s="5">
        <f t="shared" si="0"/>
        <v>220</v>
      </c>
      <c r="K24" s="5">
        <f t="shared" si="1"/>
        <v>17.600000000000001</v>
      </c>
      <c r="L24" s="5">
        <f t="shared" si="2"/>
        <v>237.60000000000002</v>
      </c>
    </row>
    <row r="25" spans="1:12" x14ac:dyDescent="0.3">
      <c r="A25" s="2">
        <v>25</v>
      </c>
      <c r="B25" s="2">
        <v>2000</v>
      </c>
      <c r="C25" s="2" t="s">
        <v>38</v>
      </c>
      <c r="D25" s="2" t="s">
        <v>55</v>
      </c>
      <c r="E25" s="2" t="s">
        <v>65</v>
      </c>
      <c r="F25" s="2" t="s">
        <v>71</v>
      </c>
      <c r="G25" s="5">
        <v>25</v>
      </c>
      <c r="H25" s="5">
        <v>10</v>
      </c>
      <c r="I25" s="6">
        <v>6</v>
      </c>
      <c r="J25" s="5">
        <f t="shared" si="0"/>
        <v>270</v>
      </c>
      <c r="K25" s="5">
        <f t="shared" si="1"/>
        <v>21.6</v>
      </c>
      <c r="L25" s="5">
        <f t="shared" si="2"/>
        <v>291.60000000000002</v>
      </c>
    </row>
    <row r="26" spans="1:12" x14ac:dyDescent="0.3">
      <c r="A26" s="2">
        <v>3</v>
      </c>
      <c r="B26" s="2">
        <v>1946</v>
      </c>
      <c r="C26" s="2" t="s">
        <v>3</v>
      </c>
      <c r="D26" s="2" t="s">
        <v>4</v>
      </c>
      <c r="E26" s="2" t="s">
        <v>2</v>
      </c>
      <c r="F26" s="2" t="s">
        <v>69</v>
      </c>
      <c r="G26" s="5">
        <v>40</v>
      </c>
      <c r="H26" s="5">
        <v>20</v>
      </c>
      <c r="I26" s="6">
        <v>5</v>
      </c>
      <c r="J26" s="5">
        <f t="shared" si="0"/>
        <v>350</v>
      </c>
      <c r="K26" s="5">
        <f t="shared" si="1"/>
        <v>28</v>
      </c>
      <c r="L26" s="5">
        <f t="shared" si="2"/>
        <v>378</v>
      </c>
    </row>
    <row r="27" spans="1:12" x14ac:dyDescent="0.3">
      <c r="A27" s="2">
        <v>86</v>
      </c>
      <c r="B27" s="2">
        <v>1991</v>
      </c>
      <c r="C27" s="2" t="s">
        <v>56</v>
      </c>
      <c r="D27" s="2" t="s">
        <v>57</v>
      </c>
      <c r="E27" s="2" t="s">
        <v>2</v>
      </c>
      <c r="F27" s="2" t="s">
        <v>72</v>
      </c>
      <c r="G27" s="5">
        <v>40</v>
      </c>
      <c r="H27" s="5">
        <v>10</v>
      </c>
      <c r="I27" s="6">
        <v>3</v>
      </c>
      <c r="J27" s="5">
        <f t="shared" si="0"/>
        <v>180</v>
      </c>
      <c r="K27" s="5">
        <f t="shared" si="1"/>
        <v>14.4</v>
      </c>
      <c r="L27" s="5">
        <f t="shared" si="2"/>
        <v>194.4</v>
      </c>
    </row>
    <row r="28" spans="1:12" x14ac:dyDescent="0.3">
      <c r="A28" s="2">
        <v>63</v>
      </c>
      <c r="B28" s="2">
        <v>1953</v>
      </c>
      <c r="C28" s="2" t="s">
        <v>27</v>
      </c>
      <c r="D28" s="2" t="s">
        <v>44</v>
      </c>
      <c r="E28" s="2" t="s">
        <v>63</v>
      </c>
      <c r="F28" s="2" t="s">
        <v>70</v>
      </c>
      <c r="G28" s="5">
        <v>40</v>
      </c>
      <c r="H28" s="5">
        <v>35</v>
      </c>
      <c r="I28" s="6">
        <v>1</v>
      </c>
      <c r="J28" s="5">
        <f t="shared" si="0"/>
        <v>85</v>
      </c>
      <c r="K28" s="5">
        <f t="shared" si="1"/>
        <v>6.8</v>
      </c>
      <c r="L28" s="5">
        <f t="shared" si="2"/>
        <v>91.800000000000011</v>
      </c>
    </row>
    <row r="31" spans="1:12" x14ac:dyDescent="0.3">
      <c r="A31" s="8" t="s">
        <v>80</v>
      </c>
      <c r="B31" s="8"/>
      <c r="C31" s="8"/>
      <c r="D31" s="2">
        <f>COUNTA(C7:C28)</f>
        <v>22</v>
      </c>
    </row>
    <row r="32" spans="1:12" x14ac:dyDescent="0.3">
      <c r="A32" s="9" t="s">
        <v>81</v>
      </c>
      <c r="B32" s="10"/>
      <c r="C32" s="11"/>
      <c r="D32" s="2">
        <f>COUNTIF(E7:E28,"Drame")</f>
        <v>5</v>
      </c>
    </row>
    <row r="33" spans="1:4" x14ac:dyDescent="0.3">
      <c r="A33" s="8" t="s">
        <v>77</v>
      </c>
      <c r="B33" s="8"/>
      <c r="C33" s="8"/>
      <c r="D33" s="2">
        <f>SUM(I7:I28)</f>
        <v>78</v>
      </c>
    </row>
    <row r="34" spans="1:4" x14ac:dyDescent="0.3">
      <c r="A34" s="8" t="s">
        <v>79</v>
      </c>
      <c r="B34" s="8"/>
      <c r="C34" s="8"/>
      <c r="D34" s="5">
        <f>MAX(L7:L28)</f>
        <v>604.80000000000007</v>
      </c>
    </row>
    <row r="35" spans="1:4" x14ac:dyDescent="0.3">
      <c r="A35" s="8" t="s">
        <v>78</v>
      </c>
      <c r="B35" s="8"/>
      <c r="C35" s="8"/>
      <c r="D35" s="5">
        <f>SUM(L7:L28)</f>
        <v>5513.4000000000005</v>
      </c>
    </row>
    <row r="36" spans="1:4" x14ac:dyDescent="0.3">
      <c r="A36" s="8" t="s">
        <v>82</v>
      </c>
      <c r="B36" s="8"/>
      <c r="C36" s="8"/>
      <c r="D36" s="7">
        <f ca="1">TODAY()</f>
        <v>43798</v>
      </c>
    </row>
  </sheetData>
  <sortState xmlns:xlrd2="http://schemas.microsoft.com/office/spreadsheetml/2017/richdata2" ref="A7:L28">
    <sortCondition ref="C7:C28"/>
  </sortState>
  <mergeCells count="9">
    <mergeCell ref="A36:C36"/>
    <mergeCell ref="A35:C35"/>
    <mergeCell ref="A32:C32"/>
    <mergeCell ref="A1:L1"/>
    <mergeCell ref="A3:C3"/>
    <mergeCell ref="A4:C4"/>
    <mergeCell ref="A31:C31"/>
    <mergeCell ref="A33:C33"/>
    <mergeCell ref="A34:C34"/>
  </mergeCells>
  <phoneticPr fontId="2" type="noConversion"/>
  <conditionalFormatting sqref="G7:G28">
    <cfRule type="cellIs" dxfId="0" priority="1" operator="greaterThanOrEqual">
      <formula>40</formula>
    </cfRule>
  </conditionalFormatting>
  <printOptions horizontalCentered="1" verticalCentered="1" headings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&amp;LPrénom Nom&amp;R&amp;D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Ventes mai</vt:lpstr>
      <vt:lpstr>Graphique quantité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2019-11-29T21:26:19Z</cp:lastPrinted>
  <dcterms:created xsi:type="dcterms:W3CDTF">2019-08-17T20:49:27Z</dcterms:created>
  <dcterms:modified xsi:type="dcterms:W3CDTF">2019-11-29T21:26:26Z</dcterms:modified>
</cp:coreProperties>
</file>